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6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<sst xmlns="http://schemas.openxmlformats.org/spreadsheetml/2006/main" count="29" uniqueCount="13">
  <si>
    <t>ANT EM 824</t>
  </si>
  <si>
    <t>Filter</t>
  </si>
  <si>
    <t>HI</t>
  </si>
  <si>
    <t>R in || 76k8</t>
  </si>
  <si>
    <t>C in (pF)</t>
  </si>
  <si>
    <t>R in</t>
  </si>
  <si>
    <t>hpf -3dB</t>
  </si>
  <si>
    <t>lpf -3dB</t>
  </si>
  <si>
    <t>C fb (pF)</t>
  </si>
  <si>
    <t>R fb</t>
  </si>
  <si>
    <t>R fb || 76k8</t>
  </si>
  <si>
    <t>MF</t>
  </si>
  <si>
    <t>LF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</si>
</sst>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D5" sqref="D5"/>
    </sheetView>
  </sheetViews>
  <sheetFormatPr defaultColWidth="11.421875" defaultRowHeight="12.75"/>
  <cols>
    <col min="2" max="3" width="11.421875" style="4" customWidth="1"/>
    <col min="4" max="5" width="11.421875" style="1" customWidth="1"/>
  </cols>
  <sheetData>
    <row r="1" ht="12.75">
      <c r="A1" s="6" t="s">
        <v>0</v>
      </c>
    </row>
    <row r="2" ht="12.75">
      <c r="A2" s="6" t="s">
        <v>1</v>
      </c>
    </row>
    <row r="4" spans="2:5" s="2" customFormat="1" ht="12.75">
      <c r="B4" s="5" t="s">
        <v>4</v>
      </c>
      <c r="C4" s="5" t="s">
        <v>5</v>
      </c>
      <c r="D4" s="3" t="s">
        <v>3</v>
      </c>
      <c r="E4" s="3" t="s">
        <v>6</v>
      </c>
    </row>
    <row r="5" spans="1:5" ht="12.75">
      <c r="A5" s="6" t="s">
        <v>2</v>
      </c>
      <c r="B5" s="4">
        <v>1300</v>
      </c>
      <c r="C5" s="4">
        <v>9090</v>
      </c>
      <c r="D5" s="1">
        <f aca="true" t="shared" si="0" ref="D5:D10">1/(1/C5+1/76800)</f>
        <v>8127.977645826058</v>
      </c>
      <c r="E5" s="1">
        <f aca="true" t="shared" si="1" ref="E5:E10">1/(2*PI()*D5*B5*10^-12)</f>
        <v>15062.403544420125</v>
      </c>
    </row>
    <row r="6" spans="2:5" ht="12.75">
      <c r="B6" s="4">
        <f>B5</f>
        <v>1300</v>
      </c>
      <c r="C6" s="4">
        <v>14300</v>
      </c>
      <c r="D6" s="1">
        <f t="shared" si="0"/>
        <v>12055.323819978046</v>
      </c>
      <c r="E6" s="1">
        <f t="shared" si="1"/>
        <v>10155.420221775585</v>
      </c>
    </row>
    <row r="7" spans="2:5" ht="12.75">
      <c r="B7" s="4">
        <f>B6</f>
        <v>1300</v>
      </c>
      <c r="C7" s="4">
        <v>23200</v>
      </c>
      <c r="D7" s="1">
        <f t="shared" si="0"/>
        <v>17817.6</v>
      </c>
      <c r="E7" s="1">
        <f t="shared" si="1"/>
        <v>6871.120650450002</v>
      </c>
    </row>
    <row r="8" spans="2:5" ht="12.75">
      <c r="B8" s="4">
        <f>B7</f>
        <v>1300</v>
      </c>
      <c r="C8" s="4">
        <v>41200</v>
      </c>
      <c r="D8" s="1">
        <f t="shared" si="0"/>
        <v>26814.915254237287</v>
      </c>
      <c r="E8" s="1">
        <f t="shared" si="1"/>
        <v>4565.62618754173</v>
      </c>
    </row>
    <row r="9" spans="2:5" ht="12.75">
      <c r="B9" s="4">
        <f>B8</f>
        <v>1300</v>
      </c>
      <c r="C9" s="4">
        <v>80600</v>
      </c>
      <c r="D9" s="1">
        <f t="shared" si="0"/>
        <v>39327.06480304955</v>
      </c>
      <c r="E9" s="1">
        <f t="shared" si="1"/>
        <v>3113.04390283316</v>
      </c>
    </row>
    <row r="10" spans="2:5" ht="12.75">
      <c r="B10" s="4">
        <f>B9</f>
        <v>1300</v>
      </c>
      <c r="C10" s="4">
        <v>255000</v>
      </c>
      <c r="D10" s="1">
        <f t="shared" si="0"/>
        <v>59023.50813743219</v>
      </c>
      <c r="E10" s="1">
        <f t="shared" si="1"/>
        <v>2074.2053999297254</v>
      </c>
    </row>
    <row r="12" spans="2:5" s="2" customFormat="1" ht="12.75">
      <c r="B12" s="5" t="s">
        <v>8</v>
      </c>
      <c r="C12" s="5" t="s">
        <v>9</v>
      </c>
      <c r="D12" s="3" t="s">
        <v>10</v>
      </c>
      <c r="E12" s="3" t="s">
        <v>7</v>
      </c>
    </row>
    <row r="13" spans="2:5" ht="12.75">
      <c r="B13" s="4">
        <v>1300</v>
      </c>
      <c r="C13" s="4">
        <v>9090</v>
      </c>
      <c r="D13" s="1">
        <f aca="true" t="shared" si="2" ref="D13:D18">1/(1/C13+1/76800)</f>
        <v>8127.977645826058</v>
      </c>
      <c r="E13" s="1">
        <f aca="true" t="shared" si="3" ref="E13:E18">1/(2*PI()*D13*B13*10^-12)</f>
        <v>15062.403544420125</v>
      </c>
    </row>
    <row r="14" spans="2:5" ht="12.75">
      <c r="B14" s="4">
        <f>B13</f>
        <v>1300</v>
      </c>
      <c r="C14" s="4">
        <v>14300</v>
      </c>
      <c r="D14" s="1">
        <f t="shared" si="2"/>
        <v>12055.323819978046</v>
      </c>
      <c r="E14" s="1">
        <f t="shared" si="3"/>
        <v>10155.420221775585</v>
      </c>
    </row>
    <row r="15" spans="2:5" ht="12.75">
      <c r="B15" s="4">
        <f>B14</f>
        <v>1300</v>
      </c>
      <c r="C15" s="4">
        <v>23200</v>
      </c>
      <c r="D15" s="1">
        <f t="shared" si="2"/>
        <v>17817.6</v>
      </c>
      <c r="E15" s="1">
        <f t="shared" si="3"/>
        <v>6871.120650450002</v>
      </c>
    </row>
    <row r="16" spans="2:5" ht="12.75">
      <c r="B16" s="4">
        <f>B15</f>
        <v>1300</v>
      </c>
      <c r="C16" s="4">
        <v>41200</v>
      </c>
      <c r="D16" s="1">
        <f t="shared" si="2"/>
        <v>26814.915254237287</v>
      </c>
      <c r="E16" s="1">
        <f t="shared" si="3"/>
        <v>4565.62618754173</v>
      </c>
    </row>
    <row r="17" spans="2:5" ht="12.75">
      <c r="B17" s="4">
        <f>B16</f>
        <v>1300</v>
      </c>
      <c r="C17" s="4">
        <v>80600</v>
      </c>
      <c r="D17" s="1">
        <f t="shared" si="2"/>
        <v>39327.06480304955</v>
      </c>
      <c r="E17" s="1">
        <f t="shared" si="3"/>
        <v>3113.04390283316</v>
      </c>
    </row>
    <row r="18" spans="2:5" ht="12.75">
      <c r="B18" s="4">
        <f>B17</f>
        <v>1300</v>
      </c>
      <c r="C18" s="4">
        <v>255000</v>
      </c>
      <c r="D18" s="1">
        <f t="shared" si="2"/>
        <v>59023.50813743219</v>
      </c>
      <c r="E18" s="1">
        <f t="shared" si="3"/>
        <v>2074.2053999297254</v>
      </c>
    </row>
    <row r="20" spans="2:5" s="2" customFormat="1" ht="12.75">
      <c r="B20" s="5" t="s">
        <v>4</v>
      </c>
      <c r="C20" s="5" t="s">
        <v>5</v>
      </c>
      <c r="D20" s="3" t="s">
        <v>3</v>
      </c>
      <c r="E20" s="3" t="s">
        <v>6</v>
      </c>
    </row>
    <row r="21" spans="1:5" ht="12.75">
      <c r="A21" s="6" t="s">
        <v>11</v>
      </c>
      <c r="B21" s="4">
        <v>9400</v>
      </c>
      <c r="C21" s="4">
        <v>9090</v>
      </c>
      <c r="D21" s="1">
        <f aca="true" t="shared" si="4" ref="D21:D26">1/(1/C21+1/76800)</f>
        <v>8127.977645826058</v>
      </c>
      <c r="E21" s="1">
        <f aca="true" t="shared" si="5" ref="E21:E26">1/(2*PI()*D21*B21*10^-12)</f>
        <v>2083.098362526188</v>
      </c>
    </row>
    <row r="22" spans="2:5" ht="12.75">
      <c r="B22" s="4">
        <f>B21</f>
        <v>9400</v>
      </c>
      <c r="C22" s="4">
        <v>14300</v>
      </c>
      <c r="D22" s="1">
        <f t="shared" si="4"/>
        <v>12055.323819978046</v>
      </c>
      <c r="E22" s="1">
        <f t="shared" si="5"/>
        <v>1404.4730093944959</v>
      </c>
    </row>
    <row r="23" spans="2:5" ht="12.75">
      <c r="B23" s="4">
        <f>B22</f>
        <v>9400</v>
      </c>
      <c r="C23" s="4">
        <v>23200</v>
      </c>
      <c r="D23" s="1">
        <f t="shared" si="4"/>
        <v>17817.6</v>
      </c>
      <c r="E23" s="1">
        <f t="shared" si="5"/>
        <v>950.2613665515962</v>
      </c>
    </row>
    <row r="24" spans="2:5" ht="12.75">
      <c r="B24" s="4">
        <f>B23</f>
        <v>9400</v>
      </c>
      <c r="C24" s="4">
        <v>41200</v>
      </c>
      <c r="D24" s="1">
        <f t="shared" si="4"/>
        <v>26814.915254237287</v>
      </c>
      <c r="E24" s="1">
        <f t="shared" si="5"/>
        <v>631.4163876387499</v>
      </c>
    </row>
    <row r="25" spans="2:5" ht="12.75">
      <c r="B25" s="4">
        <f>B24</f>
        <v>9400</v>
      </c>
      <c r="C25" s="4">
        <v>80600</v>
      </c>
      <c r="D25" s="1">
        <f t="shared" si="4"/>
        <v>39327.06480304955</v>
      </c>
      <c r="E25" s="1">
        <f t="shared" si="5"/>
        <v>430.5273482641604</v>
      </c>
    </row>
    <row r="26" spans="2:5" ht="12.75">
      <c r="B26" s="4">
        <f>B25</f>
        <v>9400</v>
      </c>
      <c r="C26" s="4">
        <v>255000</v>
      </c>
      <c r="D26" s="1">
        <f t="shared" si="4"/>
        <v>59023.50813743219</v>
      </c>
      <c r="E26" s="1">
        <f t="shared" si="5"/>
        <v>286.8581936073025</v>
      </c>
    </row>
    <row r="28" spans="2:5" s="2" customFormat="1" ht="12.75">
      <c r="B28" s="5" t="s">
        <v>8</v>
      </c>
      <c r="C28" s="5" t="s">
        <v>9</v>
      </c>
      <c r="D28" s="3" t="s">
        <v>10</v>
      </c>
      <c r="E28" s="3" t="s">
        <v>7</v>
      </c>
    </row>
    <row r="29" spans="2:5" ht="12.75">
      <c r="B29" s="4">
        <v>9400</v>
      </c>
      <c r="C29" s="4">
        <v>9090</v>
      </c>
      <c r="D29" s="1">
        <f aca="true" t="shared" si="6" ref="D29:D34">1/(1/C29+1/76800)</f>
        <v>8127.977645826058</v>
      </c>
      <c r="E29" s="1">
        <f aca="true" t="shared" si="7" ref="E29:E34">1/(2*PI()*D29*B29*10^-12)</f>
        <v>2083.098362526188</v>
      </c>
    </row>
    <row r="30" spans="2:5" ht="12.75">
      <c r="B30" s="4">
        <f>B29</f>
        <v>9400</v>
      </c>
      <c r="C30" s="4">
        <v>14300</v>
      </c>
      <c r="D30" s="1">
        <f t="shared" si="6"/>
        <v>12055.323819978046</v>
      </c>
      <c r="E30" s="1">
        <f t="shared" si="7"/>
        <v>1404.4730093944959</v>
      </c>
    </row>
    <row r="31" spans="2:5" ht="12.75">
      <c r="B31" s="4">
        <f>B30</f>
        <v>9400</v>
      </c>
      <c r="C31" s="4">
        <v>23200</v>
      </c>
      <c r="D31" s="1">
        <f t="shared" si="6"/>
        <v>17817.6</v>
      </c>
      <c r="E31" s="1">
        <f t="shared" si="7"/>
        <v>950.2613665515962</v>
      </c>
    </row>
    <row r="32" spans="2:5" ht="12.75">
      <c r="B32" s="4">
        <f>B31</f>
        <v>9400</v>
      </c>
      <c r="C32" s="4">
        <v>41200</v>
      </c>
      <c r="D32" s="1">
        <f t="shared" si="6"/>
        <v>26814.915254237287</v>
      </c>
      <c r="E32" s="1">
        <f t="shared" si="7"/>
        <v>631.4163876387499</v>
      </c>
    </row>
    <row r="33" spans="2:5" ht="12.75">
      <c r="B33" s="4">
        <f>B32</f>
        <v>9400</v>
      </c>
      <c r="C33" s="4">
        <v>80600</v>
      </c>
      <c r="D33" s="1">
        <f t="shared" si="6"/>
        <v>39327.06480304955</v>
      </c>
      <c r="E33" s="1">
        <f t="shared" si="7"/>
        <v>430.5273482641604</v>
      </c>
    </row>
    <row r="34" spans="2:5" ht="12.75">
      <c r="B34" s="4">
        <f>B33</f>
        <v>9400</v>
      </c>
      <c r="C34" s="4">
        <v>255000</v>
      </c>
      <c r="D34" s="1">
        <f t="shared" si="6"/>
        <v>59023.50813743219</v>
      </c>
      <c r="E34" s="1">
        <f t="shared" si="7"/>
        <v>286.8581936073025</v>
      </c>
    </row>
    <row r="36" spans="2:5" s="2" customFormat="1" ht="12.75">
      <c r="B36" s="5" t="s">
        <v>4</v>
      </c>
      <c r="C36" s="5" t="s">
        <v>5</v>
      </c>
      <c r="D36" s="3" t="s">
        <v>3</v>
      </c>
      <c r="E36" s="3" t="s">
        <v>6</v>
      </c>
    </row>
    <row r="37" spans="1:5" ht="12.75">
      <c r="A37" s="6" t="s">
        <v>12</v>
      </c>
      <c r="B37" s="4">
        <v>66000</v>
      </c>
      <c r="C37" s="4">
        <v>9090</v>
      </c>
      <c r="D37" s="1">
        <f aca="true" t="shared" si="8" ref="D37:D42">1/(1/C37+1/76800)</f>
        <v>8127.977645826058</v>
      </c>
      <c r="E37" s="1">
        <f aca="true" t="shared" si="9" ref="E37:E42">1/(2*PI()*D37*B37*10^-12)</f>
        <v>296.68370617797217</v>
      </c>
    </row>
    <row r="38" spans="2:5" ht="12.75">
      <c r="B38" s="4">
        <f>B37</f>
        <v>66000</v>
      </c>
      <c r="C38" s="4">
        <v>14300</v>
      </c>
      <c r="D38" s="1">
        <f t="shared" si="8"/>
        <v>12055.323819978046</v>
      </c>
      <c r="E38" s="1">
        <f t="shared" si="9"/>
        <v>200.031004368307</v>
      </c>
    </row>
    <row r="39" spans="2:5" ht="12.75">
      <c r="B39" s="4">
        <f>B38</f>
        <v>66000</v>
      </c>
      <c r="C39" s="4">
        <v>23200</v>
      </c>
      <c r="D39" s="1">
        <f t="shared" si="8"/>
        <v>17817.6</v>
      </c>
      <c r="E39" s="1">
        <f t="shared" si="9"/>
        <v>135.34025523613641</v>
      </c>
    </row>
    <row r="40" spans="2:5" ht="12.75">
      <c r="B40" s="4">
        <f>B39</f>
        <v>66000</v>
      </c>
      <c r="C40" s="4">
        <v>41200</v>
      </c>
      <c r="D40" s="1">
        <f t="shared" si="8"/>
        <v>26814.915254237287</v>
      </c>
      <c r="E40" s="1">
        <f t="shared" si="9"/>
        <v>89.92900066370075</v>
      </c>
    </row>
    <row r="41" spans="2:5" ht="12.75">
      <c r="B41" s="4">
        <f>B40</f>
        <v>66000</v>
      </c>
      <c r="C41" s="4">
        <v>80600</v>
      </c>
      <c r="D41" s="1">
        <f t="shared" si="8"/>
        <v>39327.06480304955</v>
      </c>
      <c r="E41" s="1">
        <f t="shared" si="9"/>
        <v>61.31753141944103</v>
      </c>
    </row>
    <row r="42" spans="2:5" ht="12.75">
      <c r="B42" s="4">
        <f>B41</f>
        <v>66000</v>
      </c>
      <c r="C42" s="4">
        <v>255000</v>
      </c>
      <c r="D42" s="1">
        <f t="shared" si="8"/>
        <v>59023.50813743219</v>
      </c>
      <c r="E42" s="1">
        <f t="shared" si="9"/>
        <v>40.85556090770672</v>
      </c>
    </row>
    <row r="44" spans="2:5" s="2" customFormat="1" ht="12.75">
      <c r="B44" s="5" t="s">
        <v>8</v>
      </c>
      <c r="C44" s="5" t="s">
        <v>9</v>
      </c>
      <c r="D44" s="3" t="s">
        <v>10</v>
      </c>
      <c r="E44" s="3" t="s">
        <v>7</v>
      </c>
    </row>
    <row r="45" spans="2:5" ht="12.75">
      <c r="B45" s="4">
        <v>66000</v>
      </c>
      <c r="C45" s="4">
        <v>9090</v>
      </c>
      <c r="D45" s="1">
        <f aca="true" t="shared" si="10" ref="D45:D50">1/(1/C45+1/76800)</f>
        <v>8127.977645826058</v>
      </c>
      <c r="E45" s="1">
        <f aca="true" t="shared" si="11" ref="E45:E50">1/(2*PI()*D45*B45*10^-12)</f>
        <v>296.68370617797217</v>
      </c>
    </row>
    <row r="46" spans="2:5" ht="12.75">
      <c r="B46" s="4">
        <f>B45</f>
        <v>66000</v>
      </c>
      <c r="C46" s="4">
        <v>14300</v>
      </c>
      <c r="D46" s="1">
        <f t="shared" si="10"/>
        <v>12055.323819978046</v>
      </c>
      <c r="E46" s="1">
        <f t="shared" si="11"/>
        <v>200.031004368307</v>
      </c>
    </row>
    <row r="47" spans="2:5" ht="12.75">
      <c r="B47" s="4">
        <f>B46</f>
        <v>66000</v>
      </c>
      <c r="C47" s="4">
        <v>23200</v>
      </c>
      <c r="D47" s="1">
        <f t="shared" si="10"/>
        <v>17817.6</v>
      </c>
      <c r="E47" s="1">
        <f t="shared" si="11"/>
        <v>135.34025523613641</v>
      </c>
    </row>
    <row r="48" spans="2:5" ht="12.75">
      <c r="B48" s="4">
        <f>B47</f>
        <v>66000</v>
      </c>
      <c r="C48" s="4">
        <v>41200</v>
      </c>
      <c r="D48" s="1">
        <f t="shared" si="10"/>
        <v>26814.915254237287</v>
      </c>
      <c r="E48" s="1">
        <f t="shared" si="11"/>
        <v>89.92900066370075</v>
      </c>
    </row>
    <row r="49" spans="2:5" ht="12.75">
      <c r="B49" s="4">
        <f>B48</f>
        <v>66000</v>
      </c>
      <c r="C49" s="4">
        <v>80600</v>
      </c>
      <c r="D49" s="1">
        <f t="shared" si="10"/>
        <v>39327.06480304955</v>
      </c>
      <c r="E49" s="1">
        <f t="shared" si="11"/>
        <v>61.31753141944103</v>
      </c>
    </row>
    <row r="50" spans="2:5" ht="12.75">
      <c r="B50" s="4">
        <f>B49</f>
        <v>66000</v>
      </c>
      <c r="C50" s="4">
        <v>255000</v>
      </c>
      <c r="D50" s="1">
        <f t="shared" si="10"/>
        <v>59023.50813743219</v>
      </c>
      <c r="E50" s="1">
        <f t="shared" si="11"/>
        <v>40.85556090770672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Harpo</dc:creator>
  <cp:keywords/>
  <dc:description/>
  <cp:lastModifiedBy>Heger</cp:lastModifiedBy>
  <dcterms:created xsi:type="dcterms:W3CDTF">2009-08-21T09:20:50Z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